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hose\Documents\کارگاه آموزش آنلاین مالیات\اظهارنامه اشخاص حقیقی\"/>
    </mc:Choice>
  </mc:AlternateContent>
  <xr:revisionPtr revIDLastSave="0" documentId="13_ncr:1_{8349FAD3-00C8-4FC4-A814-DE30C3275428}" xr6:coauthVersionLast="45" xr6:coauthVersionMax="45" xr10:uidLastSave="{00000000-0000-0000-0000-000000000000}"/>
  <bookViews>
    <workbookView xWindow="-98" yWindow="-98" windowWidth="20715" windowHeight="13276" xr2:uid="{F08D7A85-EECC-4006-B47F-A6466D8958BB}"/>
  </bookViews>
  <sheets>
    <sheet name="اطلاعات اولیه" sheetId="5" r:id="rId1"/>
    <sheet name="ترازنامه" sheetId="1" r:id="rId2"/>
    <sheet name="صورت سود و زیان" sheetId="2" r:id="rId3"/>
    <sheet name="موجودی و گردش کالا" sheetId="3" r:id="rId4"/>
    <sheet name="تعدیلات سنواتی و توضیحات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 l="1"/>
  <c r="E10" i="2"/>
  <c r="E9" i="2"/>
  <c r="I14" i="1"/>
  <c r="G25" i="1" l="1"/>
  <c r="C21" i="2"/>
  <c r="B8" i="2"/>
  <c r="B21" i="2" s="1"/>
  <c r="C27" i="1"/>
  <c r="F11" i="1"/>
  <c r="F27" i="1" s="1"/>
  <c r="B11" i="1"/>
  <c r="B27" i="1" s="1"/>
  <c r="B5" i="4"/>
  <c r="C22" i="2" l="1"/>
  <c r="G26" i="1" s="1"/>
  <c r="G27" i="1" s="1"/>
  <c r="K5" i="3" l="1"/>
  <c r="K9" i="3" s="1"/>
  <c r="K6" i="3"/>
  <c r="K7" i="3"/>
  <c r="K8" i="3"/>
  <c r="K4" i="3"/>
  <c r="G5" i="3"/>
  <c r="G6" i="3"/>
  <c r="G7" i="3"/>
  <c r="G8" i="3"/>
  <c r="G4" i="3"/>
  <c r="J5" i="3"/>
  <c r="J9" i="3" s="1"/>
  <c r="J6" i="3"/>
  <c r="J7" i="3"/>
  <c r="J8" i="3"/>
  <c r="J4" i="3"/>
  <c r="C9" i="3"/>
  <c r="D9" i="3"/>
  <c r="E9" i="3"/>
  <c r="F9" i="3"/>
  <c r="H9" i="3"/>
  <c r="I9" i="3"/>
  <c r="B9" i="3"/>
  <c r="F5" i="3"/>
  <c r="F6" i="3"/>
  <c r="F7" i="3"/>
  <c r="F8" i="3"/>
  <c r="F4" i="3"/>
  <c r="G9" i="3" l="1"/>
</calcChain>
</file>

<file path=xl/sharedStrings.xml><?xml version="1.0" encoding="utf-8"?>
<sst xmlns="http://schemas.openxmlformats.org/spreadsheetml/2006/main" count="99" uniqueCount="78">
  <si>
    <t>از تاریخ 98/01/01  تا تاریخ 98/12/29</t>
  </si>
  <si>
    <t>عنوان حسابهای کل</t>
  </si>
  <si>
    <t>مانده ابتدای دوره</t>
  </si>
  <si>
    <t>گردش طی دوره</t>
  </si>
  <si>
    <t>مانده پایان دوره</t>
  </si>
  <si>
    <t xml:space="preserve">بدهکار </t>
  </si>
  <si>
    <t>بستانکار</t>
  </si>
  <si>
    <t>موجودی‌های نقد و بانک</t>
  </si>
  <si>
    <t>سرمایه گذاری‌های کوتاه مدت</t>
  </si>
  <si>
    <t>اسناد دریافتنی</t>
  </si>
  <si>
    <t>حسابهای دریافتنی تجاری</t>
  </si>
  <si>
    <t>سایر حسابهای دریافتنی</t>
  </si>
  <si>
    <t>موجودی کالا</t>
  </si>
  <si>
    <t>پیش پرداخت‌ها و سپرده‌ها</t>
  </si>
  <si>
    <t>دارایی‌های ثابت مشهود</t>
  </si>
  <si>
    <t>دارایی‌های نامشهود</t>
  </si>
  <si>
    <t>حساب‌های پرداختنی تجاری</t>
  </si>
  <si>
    <t>اسناد پرداختنی</t>
  </si>
  <si>
    <t>سایر داراییها</t>
  </si>
  <si>
    <t>موجودی و گردش کالا</t>
  </si>
  <si>
    <t>نام کالا</t>
  </si>
  <si>
    <t>موجودی اول دوره</t>
  </si>
  <si>
    <t>خرید طی دوره</t>
  </si>
  <si>
    <t>کالای آماده برای فروش</t>
  </si>
  <si>
    <t>بهای تمام شده کالای فروش رفته</t>
  </si>
  <si>
    <t>موجودی کالای پایان دوره</t>
  </si>
  <si>
    <t>تعداد</t>
  </si>
  <si>
    <t>مبلغ</t>
  </si>
  <si>
    <t>جمع کل</t>
  </si>
  <si>
    <t>گوشی موبایل سامسونگ A30s</t>
  </si>
  <si>
    <t>گوشی موبایل سامسونگ A10s</t>
  </si>
  <si>
    <t>گوشی موبایل سامسونگ A01sm</t>
  </si>
  <si>
    <t>گوشی موبایل سامسونگ A31sm</t>
  </si>
  <si>
    <t>گوشی موبایل سامسونگ keystone2</t>
  </si>
  <si>
    <t>سایر حسابهای پرداختنی</t>
  </si>
  <si>
    <t>تسهیلات دریافتی کوتاه مدت</t>
  </si>
  <si>
    <t>ذخیره مزایای پایان خدمت</t>
  </si>
  <si>
    <t>سود و زیان انباشته</t>
  </si>
  <si>
    <t>سود و زیان جاری</t>
  </si>
  <si>
    <t>حساب سود و زیان جاری</t>
  </si>
  <si>
    <t>فروش کالا</t>
  </si>
  <si>
    <t>برگشت از فروش و تخفیفات</t>
  </si>
  <si>
    <t>درآمد تعمیرات گوشی موبایل</t>
  </si>
  <si>
    <t>سود سپرده های بانکی</t>
  </si>
  <si>
    <t>سود سهام دریافتی</t>
  </si>
  <si>
    <t>سود اوراق مشارکت</t>
  </si>
  <si>
    <t>هزینه‌های حقوق و دستمزد</t>
  </si>
  <si>
    <t>هزینه‌های عمومی و اداری</t>
  </si>
  <si>
    <t>هزینه تبلیغات و بازاریابی</t>
  </si>
  <si>
    <t>هزینه های مالی</t>
  </si>
  <si>
    <t>کمک به کمیته امداد</t>
  </si>
  <si>
    <t>مزایای پایان خدمت کارکنان</t>
  </si>
  <si>
    <t>شرح</t>
  </si>
  <si>
    <t>اعمال هزینه حمل و نقل مربوط به سال گذشته</t>
  </si>
  <si>
    <t>اصلاح نرخ فروش گوشی موبایل مربوط به سال قبل</t>
  </si>
  <si>
    <t>جمع تعدیلات سنواتی</t>
  </si>
  <si>
    <t>تشخیص</t>
  </si>
  <si>
    <t>بس</t>
  </si>
  <si>
    <t>بد</t>
  </si>
  <si>
    <t>تعدیلات سنواتی در سال 1398</t>
  </si>
  <si>
    <t>هزینه مشاوره مالی و مالیاتی و حقوقی</t>
  </si>
  <si>
    <t>تراز کل 4 ستونی</t>
  </si>
  <si>
    <t>جمع</t>
  </si>
  <si>
    <t>بدهکار</t>
  </si>
  <si>
    <t>کمک به بهزیستی</t>
  </si>
  <si>
    <t>سرمایه</t>
  </si>
  <si>
    <t>جاری شرکا - شاملو</t>
  </si>
  <si>
    <t>بازرگانی گوشی تلفن همراه شاملو</t>
  </si>
  <si>
    <t>سود ویژه</t>
  </si>
  <si>
    <t>زیان سنواتی سال 96 به مبلغ 154/500/000 ریال بوده است که 100/000/000 ریال آن توسط دارایی پذیرفته شده است</t>
  </si>
  <si>
    <t>درآمد مشمول مالیات سال 97 به مبلغ 750/423/000 ریال بوده است</t>
  </si>
  <si>
    <t>مالیات پرداختنی</t>
  </si>
  <si>
    <t>پیش دریافت‌ها</t>
  </si>
  <si>
    <t>در پایان سال 98 خانم شاملو بابت علی الحساب مالیات سال 98، مبلغ 50/000/000 ریال در وجه دارایی واریزی داشته است</t>
  </si>
  <si>
    <t>اطلاعات و توضیحات تکمیلی</t>
  </si>
  <si>
    <t>جمع کمک‌های مالی</t>
  </si>
  <si>
    <t>جمع سود سپرده و سهام و اوراق</t>
  </si>
  <si>
    <t>سایر درآمدها و هزینه‌های غیرعملیاتی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</si>
</sst>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rgb="FFFF0000"/>
      <name val="B Nazanin"/>
      <charset val="178"/>
    </font>
    <font>
      <sz val="14"/>
      <color theme="1"/>
      <name val="Calibri"/>
      <family val="2"/>
      <charset val="178"/>
      <scheme val="minor"/>
    </font>
    <font>
      <b/>
      <sz val="14"/>
      <color theme="0"/>
      <name val="B Nazanin"/>
      <charset val="178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4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0" fillId="0" borderId="0" xfId="0" applyNumberFormat="1"/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3" borderId="5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4" fillId="0" borderId="6" xfId="0" applyNumberFormat="1" applyFont="1" applyBorder="1"/>
    <xf numFmtId="3" fontId="2" fillId="3" borderId="5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/>
    </xf>
    <xf numFmtId="3" fontId="2" fillId="7" borderId="5" xfId="0" applyNumberFormat="1" applyFont="1" applyFill="1" applyBorder="1" applyAlignment="1">
      <alignment horizontal="center" vertical="center"/>
    </xf>
    <xf numFmtId="3" fontId="2" fillId="7" borderId="6" xfId="0" applyNumberFormat="1" applyFont="1" applyFill="1" applyBorder="1" applyAlignment="1">
      <alignment horizontal="center" vertical="center"/>
    </xf>
    <xf numFmtId="3" fontId="2" fillId="8" borderId="7" xfId="0" applyNumberFormat="1" applyFont="1" applyFill="1" applyBorder="1" applyAlignment="1">
      <alignment horizontal="center" vertical="center"/>
    </xf>
    <xf numFmtId="3" fontId="2" fillId="8" borderId="8" xfId="0" applyNumberFormat="1" applyFont="1" applyFill="1" applyBorder="1" applyAlignment="1">
      <alignment horizontal="center" vertical="center"/>
    </xf>
    <xf numFmtId="3" fontId="2" fillId="8" borderId="9" xfId="0" applyNumberFormat="1" applyFont="1" applyFill="1" applyBorder="1" applyAlignment="1">
      <alignment horizontal="center" vertical="center"/>
    </xf>
    <xf numFmtId="3" fontId="2" fillId="9" borderId="6" xfId="0" applyNumberFormat="1" applyFont="1" applyFill="1" applyBorder="1" applyAlignment="1">
      <alignment horizontal="center"/>
    </xf>
    <xf numFmtId="3" fontId="2" fillId="9" borderId="5" xfId="0" applyNumberFormat="1" applyFont="1" applyFill="1" applyBorder="1" applyAlignment="1">
      <alignment horizontal="center"/>
    </xf>
    <xf numFmtId="3" fontId="5" fillId="10" borderId="9" xfId="0" applyNumberFormat="1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6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7" borderId="2" xfId="0" applyNumberFormat="1" applyFont="1" applyFill="1" applyBorder="1" applyAlignment="1">
      <alignment horizontal="center" vertical="center"/>
    </xf>
    <xf numFmtId="3" fontId="2" fillId="7" borderId="3" xfId="0" applyNumberFormat="1" applyFont="1" applyFill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2" fillId="11" borderId="5" xfId="0" applyNumberFormat="1" applyFont="1" applyFill="1" applyBorder="1" applyAlignment="1">
      <alignment horizontal="center"/>
    </xf>
    <xf numFmtId="3" fontId="2" fillId="12" borderId="5" xfId="0" applyNumberFormat="1" applyFont="1" applyFill="1" applyBorder="1" applyAlignment="1">
      <alignment horizontal="center"/>
    </xf>
    <xf numFmtId="3" fontId="2" fillId="13" borderId="6" xfId="0" applyNumberFormat="1" applyFont="1" applyFill="1" applyBorder="1" applyAlignment="1">
      <alignment horizontal="center"/>
    </xf>
    <xf numFmtId="3" fontId="2" fillId="5" borderId="6" xfId="0" applyNumberFormat="1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ACC3-7861-4A20-890F-87E9A2B51E6F}">
  <sheetPr>
    <tabColor rgb="FFFF0000"/>
  </sheetPr>
  <dimension ref="A1:C5"/>
  <sheetViews>
    <sheetView rightToLeft="1" tabSelected="1" workbookViewId="0">
      <selection activeCell="A14" sqref="A14"/>
    </sheetView>
  </sheetViews>
  <sheetFormatPr defaultRowHeight="14.25" x14ac:dyDescent="0.45"/>
  <cols>
    <col min="1" max="1" width="63.06640625" customWidth="1"/>
    <col min="2" max="2" width="19.73046875" customWidth="1"/>
    <col min="3" max="3" width="28.265625" customWidth="1"/>
  </cols>
  <sheetData>
    <row r="1" spans="1:3" ht="33" customHeight="1" thickTop="1" thickBot="1" x14ac:dyDescent="0.5">
      <c r="A1" s="73" t="s">
        <v>74</v>
      </c>
      <c r="B1" s="74"/>
      <c r="C1" s="75"/>
    </row>
    <row r="2" spans="1:3" ht="33" customHeight="1" thickBot="1" x14ac:dyDescent="0.5">
      <c r="A2" s="67" t="s">
        <v>69</v>
      </c>
      <c r="B2" s="68"/>
      <c r="C2" s="69"/>
    </row>
    <row r="3" spans="1:3" ht="33" customHeight="1" thickBot="1" x14ac:dyDescent="0.5">
      <c r="A3" s="67" t="s">
        <v>73</v>
      </c>
      <c r="B3" s="68"/>
      <c r="C3" s="69"/>
    </row>
    <row r="4" spans="1:3" ht="33" customHeight="1" thickBot="1" x14ac:dyDescent="0.5">
      <c r="A4" s="70" t="s">
        <v>70</v>
      </c>
      <c r="B4" s="71"/>
      <c r="C4" s="72"/>
    </row>
    <row r="5" spans="1:3" ht="14.65" thickTop="1" x14ac:dyDescent="0.45"/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894B0-F79A-41C2-AEBF-53855CB9975A}">
  <sheetPr>
    <tabColor theme="4" tint="0.39997558519241921"/>
  </sheetPr>
  <dimension ref="A1:I27"/>
  <sheetViews>
    <sheetView rightToLeft="1" topLeftCell="A7" workbookViewId="0">
      <selection activeCell="I15" sqref="I15"/>
    </sheetView>
  </sheetViews>
  <sheetFormatPr defaultRowHeight="19.899999999999999" x14ac:dyDescent="0.45"/>
  <cols>
    <col min="1" max="1" width="30.33203125" style="15" customWidth="1"/>
    <col min="2" max="3" width="17.06640625" style="16" customWidth="1"/>
    <col min="4" max="5" width="17.06640625" style="16" hidden="1" customWidth="1"/>
    <col min="6" max="7" width="17.06640625" style="16" customWidth="1"/>
    <col min="8" max="8" width="9.06640625" style="15"/>
    <col min="9" max="9" width="12.59765625" style="15" bestFit="1" customWidth="1"/>
    <col min="10" max="16384" width="9.06640625" style="15"/>
  </cols>
  <sheetData>
    <row r="1" spans="1:9" ht="22.5" x14ac:dyDescent="0.45">
      <c r="A1" s="42" t="s">
        <v>67</v>
      </c>
      <c r="B1" s="42"/>
      <c r="C1" s="42"/>
      <c r="D1" s="42"/>
      <c r="E1" s="42"/>
      <c r="F1" s="42"/>
      <c r="G1" s="42"/>
    </row>
    <row r="2" spans="1:9" ht="22.5" x14ac:dyDescent="0.45">
      <c r="A2" s="42" t="s">
        <v>61</v>
      </c>
      <c r="B2" s="42"/>
      <c r="C2" s="42"/>
      <c r="D2" s="42"/>
      <c r="E2" s="42"/>
      <c r="F2" s="42"/>
      <c r="G2" s="42"/>
    </row>
    <row r="3" spans="1:9" x14ac:dyDescent="0.45">
      <c r="A3" s="43" t="s">
        <v>0</v>
      </c>
      <c r="B3" s="43"/>
      <c r="C3" s="43"/>
      <c r="D3" s="43"/>
      <c r="E3" s="43"/>
      <c r="F3" s="43"/>
      <c r="G3" s="43"/>
    </row>
    <row r="4" spans="1:9" x14ac:dyDescent="0.45">
      <c r="A4" s="41" t="s">
        <v>1</v>
      </c>
      <c r="B4" s="44" t="s">
        <v>2</v>
      </c>
      <c r="C4" s="44"/>
      <c r="D4" s="44" t="s">
        <v>3</v>
      </c>
      <c r="E4" s="44"/>
      <c r="F4" s="44" t="s">
        <v>4</v>
      </c>
      <c r="G4" s="44"/>
    </row>
    <row r="5" spans="1:9" x14ac:dyDescent="0.45">
      <c r="A5" s="41"/>
      <c r="B5" s="37" t="s">
        <v>5</v>
      </c>
      <c r="C5" s="37" t="s">
        <v>6</v>
      </c>
      <c r="D5" s="37" t="s">
        <v>5</v>
      </c>
      <c r="E5" s="37" t="s">
        <v>6</v>
      </c>
      <c r="F5" s="37" t="s">
        <v>5</v>
      </c>
      <c r="G5" s="37" t="s">
        <v>6</v>
      </c>
    </row>
    <row r="6" spans="1:9" x14ac:dyDescent="0.45">
      <c r="A6" s="38" t="s">
        <v>7</v>
      </c>
      <c r="B6" s="39">
        <v>1025238950</v>
      </c>
      <c r="C6" s="39">
        <v>0</v>
      </c>
      <c r="D6" s="2"/>
      <c r="E6" s="2"/>
      <c r="F6" s="40">
        <v>1459876894</v>
      </c>
      <c r="G6" s="40">
        <v>0</v>
      </c>
    </row>
    <row r="7" spans="1:9" x14ac:dyDescent="0.45">
      <c r="A7" s="38" t="s">
        <v>8</v>
      </c>
      <c r="B7" s="39">
        <v>1500000000</v>
      </c>
      <c r="C7" s="39">
        <v>0</v>
      </c>
      <c r="D7" s="2"/>
      <c r="E7" s="2"/>
      <c r="F7" s="40">
        <v>1500000000</v>
      </c>
      <c r="G7" s="40">
        <v>0</v>
      </c>
    </row>
    <row r="8" spans="1:9" x14ac:dyDescent="0.45">
      <c r="A8" s="38" t="s">
        <v>9</v>
      </c>
      <c r="B8" s="39">
        <v>2589870000</v>
      </c>
      <c r="C8" s="39">
        <v>0</v>
      </c>
      <c r="D8" s="2"/>
      <c r="E8" s="2"/>
      <c r="F8" s="40">
        <v>3234564000</v>
      </c>
      <c r="G8" s="40">
        <v>0</v>
      </c>
    </row>
    <row r="9" spans="1:9" x14ac:dyDescent="0.45">
      <c r="A9" s="38" t="s">
        <v>10</v>
      </c>
      <c r="B9" s="39">
        <v>834500000</v>
      </c>
      <c r="C9" s="39">
        <v>0</v>
      </c>
      <c r="D9" s="2"/>
      <c r="E9" s="2"/>
      <c r="F9" s="40">
        <v>923430000</v>
      </c>
      <c r="G9" s="40">
        <v>0</v>
      </c>
    </row>
    <row r="10" spans="1:9" x14ac:dyDescent="0.45">
      <c r="A10" s="38" t="s">
        <v>11</v>
      </c>
      <c r="B10" s="39">
        <v>250000000</v>
      </c>
      <c r="C10" s="39">
        <v>0</v>
      </c>
      <c r="D10" s="2"/>
      <c r="E10" s="2"/>
      <c r="F10" s="40">
        <v>195000000</v>
      </c>
      <c r="G10" s="40">
        <v>0</v>
      </c>
    </row>
    <row r="11" spans="1:9" x14ac:dyDescent="0.45">
      <c r="A11" s="38" t="s">
        <v>12</v>
      </c>
      <c r="B11" s="39">
        <f>SUM('موجودی و گردش کالا'!C9)</f>
        <v>4203673680</v>
      </c>
      <c r="C11" s="39">
        <v>0</v>
      </c>
      <c r="D11" s="2"/>
      <c r="E11" s="2"/>
      <c r="F11" s="40">
        <f>SUM('موجودی و گردش کالا'!K9)</f>
        <v>7268062396</v>
      </c>
      <c r="G11" s="40">
        <v>0</v>
      </c>
    </row>
    <row r="12" spans="1:9" x14ac:dyDescent="0.45">
      <c r="A12" s="38" t="s">
        <v>13</v>
      </c>
      <c r="B12" s="39">
        <v>350000000</v>
      </c>
      <c r="C12" s="39">
        <v>0</v>
      </c>
      <c r="D12" s="2"/>
      <c r="E12" s="2"/>
      <c r="F12" s="40">
        <v>350000000</v>
      </c>
      <c r="G12" s="40">
        <v>0</v>
      </c>
    </row>
    <row r="13" spans="1:9" x14ac:dyDescent="0.45">
      <c r="A13" s="38" t="s">
        <v>14</v>
      </c>
      <c r="B13" s="39">
        <v>2108766780</v>
      </c>
      <c r="C13" s="39">
        <v>0</v>
      </c>
      <c r="D13" s="2"/>
      <c r="E13" s="2"/>
      <c r="F13" s="40">
        <v>2436789860</v>
      </c>
      <c r="G13" s="40">
        <v>0</v>
      </c>
    </row>
    <row r="14" spans="1:9" x14ac:dyDescent="0.45">
      <c r="A14" s="38" t="s">
        <v>18</v>
      </c>
      <c r="B14" s="39">
        <v>234500000</v>
      </c>
      <c r="C14" s="39">
        <v>0</v>
      </c>
      <c r="D14" s="2"/>
      <c r="E14" s="2"/>
      <c r="F14" s="40">
        <v>289500000</v>
      </c>
      <c r="G14" s="40">
        <v>0</v>
      </c>
      <c r="I14" s="16">
        <f>SUM(F13)-B13</f>
        <v>328023080</v>
      </c>
    </row>
    <row r="15" spans="1:9" x14ac:dyDescent="0.45">
      <c r="A15" s="38" t="s">
        <v>15</v>
      </c>
      <c r="B15" s="39">
        <v>25000000</v>
      </c>
      <c r="C15" s="39">
        <v>0</v>
      </c>
      <c r="D15" s="2"/>
      <c r="E15" s="2"/>
      <c r="F15" s="40">
        <v>48500000</v>
      </c>
      <c r="G15" s="40">
        <v>0</v>
      </c>
    </row>
    <row r="16" spans="1:9" x14ac:dyDescent="0.45">
      <c r="A16" s="38" t="s">
        <v>16</v>
      </c>
      <c r="B16" s="39">
        <v>0</v>
      </c>
      <c r="C16" s="39">
        <v>357500000</v>
      </c>
      <c r="D16" s="2"/>
      <c r="E16" s="2"/>
      <c r="F16" s="40">
        <v>0</v>
      </c>
      <c r="G16" s="40">
        <v>1816785430</v>
      </c>
    </row>
    <row r="17" spans="1:9" x14ac:dyDescent="0.45">
      <c r="A17" s="38" t="s">
        <v>17</v>
      </c>
      <c r="B17" s="39">
        <v>0</v>
      </c>
      <c r="C17" s="39">
        <v>1312181350</v>
      </c>
      <c r="D17" s="2"/>
      <c r="E17" s="2"/>
      <c r="F17" s="40">
        <v>0</v>
      </c>
      <c r="G17" s="40">
        <v>2020093834</v>
      </c>
    </row>
    <row r="18" spans="1:9" x14ac:dyDescent="0.45">
      <c r="A18" s="38" t="s">
        <v>34</v>
      </c>
      <c r="B18" s="39">
        <v>0</v>
      </c>
      <c r="C18" s="39">
        <v>450000000</v>
      </c>
      <c r="D18" s="2"/>
      <c r="E18" s="2"/>
      <c r="F18" s="40">
        <v>0</v>
      </c>
      <c r="G18" s="40">
        <v>129500000</v>
      </c>
    </row>
    <row r="19" spans="1:9" x14ac:dyDescent="0.45">
      <c r="A19" s="38" t="s">
        <v>35</v>
      </c>
      <c r="B19" s="39">
        <v>0</v>
      </c>
      <c r="C19" s="39">
        <v>839874560</v>
      </c>
      <c r="D19" s="2"/>
      <c r="E19" s="2"/>
      <c r="F19" s="40">
        <v>0</v>
      </c>
      <c r="G19" s="40">
        <v>689875364</v>
      </c>
    </row>
    <row r="20" spans="1:9" x14ac:dyDescent="0.45">
      <c r="A20" s="38" t="s">
        <v>72</v>
      </c>
      <c r="B20" s="39">
        <v>0</v>
      </c>
      <c r="C20" s="39">
        <v>0</v>
      </c>
      <c r="D20" s="2"/>
      <c r="E20" s="2"/>
      <c r="F20" s="40">
        <v>0</v>
      </c>
      <c r="G20" s="40">
        <v>250000000</v>
      </c>
    </row>
    <row r="21" spans="1:9" x14ac:dyDescent="0.45">
      <c r="A21" s="38" t="s">
        <v>66</v>
      </c>
      <c r="B21" s="39">
        <v>0</v>
      </c>
      <c r="C21" s="39">
        <v>538914600</v>
      </c>
      <c r="D21" s="2"/>
      <c r="E21" s="2"/>
      <c r="F21" s="40">
        <v>0</v>
      </c>
      <c r="G21" s="40">
        <v>585662900</v>
      </c>
      <c r="I21" s="16"/>
    </row>
    <row r="22" spans="1:9" x14ac:dyDescent="0.45">
      <c r="A22" s="38" t="s">
        <v>36</v>
      </c>
      <c r="B22" s="39">
        <v>0</v>
      </c>
      <c r="C22" s="39">
        <v>157600000</v>
      </c>
      <c r="D22" s="2"/>
      <c r="E22" s="2"/>
      <c r="F22" s="40">
        <v>0</v>
      </c>
      <c r="G22" s="40">
        <v>296758950</v>
      </c>
    </row>
    <row r="23" spans="1:9" x14ac:dyDescent="0.45">
      <c r="A23" s="38" t="s">
        <v>71</v>
      </c>
      <c r="B23" s="39">
        <v>0</v>
      </c>
      <c r="C23" s="39">
        <v>0</v>
      </c>
      <c r="D23" s="2"/>
      <c r="E23" s="2"/>
      <c r="F23" s="40">
        <v>0</v>
      </c>
      <c r="G23" s="40">
        <v>150000000</v>
      </c>
    </row>
    <row r="24" spans="1:9" x14ac:dyDescent="0.45">
      <c r="A24" s="38" t="s">
        <v>65</v>
      </c>
      <c r="B24" s="39">
        <v>0</v>
      </c>
      <c r="C24" s="39">
        <v>500000000</v>
      </c>
      <c r="D24" s="2"/>
      <c r="E24" s="2"/>
      <c r="F24" s="40">
        <v>0</v>
      </c>
      <c r="G24" s="40">
        <v>1100000000</v>
      </c>
    </row>
    <row r="25" spans="1:9" x14ac:dyDescent="0.45">
      <c r="A25" s="38" t="s">
        <v>37</v>
      </c>
      <c r="B25" s="39">
        <v>0</v>
      </c>
      <c r="C25" s="39">
        <v>8965478900</v>
      </c>
      <c r="D25" s="2"/>
      <c r="E25" s="2"/>
      <c r="F25" s="40">
        <v>0</v>
      </c>
      <c r="G25" s="40">
        <f>SUM(C25)+'تعدیلات سنواتی و توضیحات'!B5</f>
        <v>9030478900</v>
      </c>
    </row>
    <row r="26" spans="1:9" x14ac:dyDescent="0.45">
      <c r="A26" s="38" t="s">
        <v>38</v>
      </c>
      <c r="B26" s="39">
        <v>0</v>
      </c>
      <c r="C26" s="39">
        <v>0</v>
      </c>
      <c r="D26" s="2"/>
      <c r="E26" s="2"/>
      <c r="F26" s="40">
        <v>0</v>
      </c>
      <c r="G26" s="40">
        <f>SUM('صورت سود و زیان'!C22)</f>
        <v>1636567772</v>
      </c>
    </row>
    <row r="27" spans="1:9" ht="22.5" x14ac:dyDescent="0.45">
      <c r="A27" s="26" t="s">
        <v>62</v>
      </c>
      <c r="B27" s="27">
        <f>SUM(B6:B26)</f>
        <v>13121549410</v>
      </c>
      <c r="C27" s="27">
        <f>SUM(C6:C26)</f>
        <v>13121549410</v>
      </c>
      <c r="D27" s="27"/>
      <c r="E27" s="27"/>
      <c r="F27" s="27">
        <f>SUM(F6:F26)</f>
        <v>17705723150</v>
      </c>
      <c r="G27" s="27">
        <f>SUM(G6:G26)</f>
        <v>17705723150</v>
      </c>
    </row>
  </sheetData>
  <mergeCells count="7">
    <mergeCell ref="A4:A5"/>
    <mergeCell ref="A1:G1"/>
    <mergeCell ref="A2:G2"/>
    <mergeCell ref="A3:G3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BEFF-FE85-4B03-97C6-55565F613CA6}">
  <sheetPr>
    <tabColor rgb="FFFFFF00"/>
  </sheetPr>
  <dimension ref="A1:H29"/>
  <sheetViews>
    <sheetView rightToLeft="1" topLeftCell="A3" workbookViewId="0">
      <selection activeCell="C11" sqref="C11"/>
    </sheetView>
  </sheetViews>
  <sheetFormatPr defaultRowHeight="14.25" x14ac:dyDescent="0.45"/>
  <cols>
    <col min="1" max="1" width="30.33203125" customWidth="1"/>
    <col min="2" max="3" width="24" style="4" customWidth="1"/>
    <col min="8" max="8" width="31.46484375" customWidth="1"/>
  </cols>
  <sheetData>
    <row r="1" spans="1:8" ht="20.25" thickTop="1" x14ac:dyDescent="1">
      <c r="A1" s="49" t="s">
        <v>67</v>
      </c>
      <c r="B1" s="50"/>
      <c r="C1" s="51"/>
    </row>
    <row r="2" spans="1:8" ht="19.899999999999999" x14ac:dyDescent="1">
      <c r="A2" s="52" t="s">
        <v>0</v>
      </c>
      <c r="B2" s="53"/>
      <c r="C2" s="54"/>
    </row>
    <row r="3" spans="1:8" ht="19.899999999999999" x14ac:dyDescent="1">
      <c r="A3" s="52" t="s">
        <v>39</v>
      </c>
      <c r="B3" s="53"/>
      <c r="C3" s="54"/>
    </row>
    <row r="4" spans="1:8" ht="19.899999999999999" x14ac:dyDescent="1">
      <c r="A4" s="52" t="s">
        <v>1</v>
      </c>
      <c r="B4" s="55" t="s">
        <v>4</v>
      </c>
      <c r="C4" s="56"/>
    </row>
    <row r="5" spans="1:8" ht="19.899999999999999" x14ac:dyDescent="1">
      <c r="A5" s="52"/>
      <c r="B5" s="17" t="s">
        <v>63</v>
      </c>
      <c r="C5" s="18" t="s">
        <v>6</v>
      </c>
    </row>
    <row r="6" spans="1:8" ht="22.5" x14ac:dyDescent="1.1000000000000001">
      <c r="A6" s="19" t="s">
        <v>40</v>
      </c>
      <c r="B6" s="21"/>
      <c r="C6" s="34">
        <v>14989430000</v>
      </c>
    </row>
    <row r="7" spans="1:8" ht="22.5" x14ac:dyDescent="1.1000000000000001">
      <c r="A7" s="19" t="s">
        <v>41</v>
      </c>
      <c r="B7" s="35">
        <v>357895690</v>
      </c>
      <c r="C7" s="22"/>
    </row>
    <row r="8" spans="1:8" ht="22.5" x14ac:dyDescent="1.1000000000000001">
      <c r="A8" s="19" t="s">
        <v>24</v>
      </c>
      <c r="B8" s="35">
        <f>SUM('موجودی و گردش کالا'!I9)</f>
        <v>9984429344</v>
      </c>
      <c r="C8" s="22"/>
    </row>
    <row r="9" spans="1:8" ht="22.5" x14ac:dyDescent="1.1000000000000001">
      <c r="A9" s="19" t="s">
        <v>42</v>
      </c>
      <c r="B9" s="21"/>
      <c r="C9" s="80">
        <v>2348760000</v>
      </c>
      <c r="E9" s="83">
        <f>SUM(C10:C12)</f>
        <v>166362440</v>
      </c>
      <c r="F9" s="84"/>
      <c r="G9" s="84"/>
      <c r="H9" t="s">
        <v>76</v>
      </c>
    </row>
    <row r="10" spans="1:8" ht="22.5" x14ac:dyDescent="1.1000000000000001">
      <c r="A10" s="19" t="s">
        <v>43</v>
      </c>
      <c r="B10" s="21"/>
      <c r="C10" s="81">
        <v>89675460</v>
      </c>
      <c r="E10" s="83">
        <f>SUM(B19:B20)</f>
        <v>30000000</v>
      </c>
      <c r="F10" s="83"/>
      <c r="G10" s="83"/>
      <c r="H10" t="s">
        <v>75</v>
      </c>
    </row>
    <row r="11" spans="1:8" ht="22.5" x14ac:dyDescent="1.1000000000000001">
      <c r="A11" s="19" t="s">
        <v>44</v>
      </c>
      <c r="B11" s="21"/>
      <c r="C11" s="81">
        <v>45230000</v>
      </c>
      <c r="E11" s="83">
        <f>SUM(E9)-E10</f>
        <v>136362440</v>
      </c>
      <c r="F11" s="84"/>
      <c r="G11" s="84"/>
      <c r="H11" t="s">
        <v>77</v>
      </c>
    </row>
    <row r="12" spans="1:8" ht="22.5" x14ac:dyDescent="1.1000000000000001">
      <c r="A12" s="19" t="s">
        <v>45</v>
      </c>
      <c r="B12" s="21"/>
      <c r="C12" s="81">
        <v>31456980</v>
      </c>
    </row>
    <row r="13" spans="1:8" ht="22.5" x14ac:dyDescent="1.1000000000000001">
      <c r="A13" s="19" t="s">
        <v>46</v>
      </c>
      <c r="B13" s="76">
        <v>1987896900</v>
      </c>
      <c r="C13" s="22"/>
      <c r="E13" s="45"/>
      <c r="F13" s="46"/>
      <c r="G13" s="46"/>
    </row>
    <row r="14" spans="1:8" ht="22.5" x14ac:dyDescent="1.1000000000000001">
      <c r="A14" s="19" t="s">
        <v>51</v>
      </c>
      <c r="B14" s="76">
        <v>289678956</v>
      </c>
      <c r="C14" s="22"/>
    </row>
    <row r="15" spans="1:8" ht="22.5" x14ac:dyDescent="1.1000000000000001">
      <c r="A15" s="19" t="s">
        <v>47</v>
      </c>
      <c r="B15" s="24">
        <v>1087658900</v>
      </c>
      <c r="C15" s="22"/>
    </row>
    <row r="16" spans="1:8" ht="22.5" x14ac:dyDescent="1.1000000000000001">
      <c r="A16" s="19" t="s">
        <v>60</v>
      </c>
      <c r="B16" s="78">
        <v>495000000</v>
      </c>
      <c r="C16" s="22"/>
    </row>
    <row r="17" spans="1:3" ht="22.5" x14ac:dyDescent="1.1000000000000001">
      <c r="A17" s="19" t="s">
        <v>48</v>
      </c>
      <c r="B17" s="77">
        <v>1396478300</v>
      </c>
      <c r="C17" s="22"/>
    </row>
    <row r="18" spans="1:3" ht="22.5" x14ac:dyDescent="1.1000000000000001">
      <c r="A18" s="19" t="s">
        <v>49</v>
      </c>
      <c r="B18" s="79">
        <v>238946578</v>
      </c>
      <c r="C18" s="22"/>
    </row>
    <row r="19" spans="1:3" ht="22.5" x14ac:dyDescent="1.1000000000000001">
      <c r="A19" s="19" t="s">
        <v>64</v>
      </c>
      <c r="B19" s="82">
        <v>10000000</v>
      </c>
      <c r="C19" s="22"/>
    </row>
    <row r="20" spans="1:3" ht="22.5" x14ac:dyDescent="1.1000000000000001">
      <c r="A20" s="19" t="s">
        <v>50</v>
      </c>
      <c r="B20" s="82">
        <v>20000000</v>
      </c>
      <c r="C20" s="23"/>
    </row>
    <row r="21" spans="1:3" ht="22.5" x14ac:dyDescent="1.1000000000000001">
      <c r="A21" s="20" t="s">
        <v>28</v>
      </c>
      <c r="B21" s="24">
        <f>SUM(B6:B20)</f>
        <v>15867984668</v>
      </c>
      <c r="C21" s="25">
        <f>SUM(C6:C20)</f>
        <v>17504552440</v>
      </c>
    </row>
    <row r="22" spans="1:3" ht="22.9" thickBot="1" x14ac:dyDescent="1.1499999999999999">
      <c r="A22" s="47" t="s">
        <v>68</v>
      </c>
      <c r="B22" s="48"/>
      <c r="C22" s="36">
        <f>SUM(C21)-B21</f>
        <v>1636567772</v>
      </c>
    </row>
    <row r="23" spans="1:3" ht="20.25" thickTop="1" x14ac:dyDescent="1">
      <c r="A23" s="9"/>
    </row>
    <row r="24" spans="1:3" ht="19.899999999999999" x14ac:dyDescent="1">
      <c r="A24" s="9"/>
    </row>
    <row r="25" spans="1:3" ht="19.899999999999999" x14ac:dyDescent="1">
      <c r="A25" s="9"/>
    </row>
    <row r="26" spans="1:3" ht="19.899999999999999" x14ac:dyDescent="1">
      <c r="A26" s="9"/>
    </row>
    <row r="27" spans="1:3" ht="19.899999999999999" x14ac:dyDescent="1">
      <c r="A27" s="9"/>
    </row>
    <row r="28" spans="1:3" ht="19.899999999999999" x14ac:dyDescent="1">
      <c r="A28" s="9"/>
    </row>
    <row r="29" spans="1:3" ht="19.899999999999999" x14ac:dyDescent="1">
      <c r="A29" s="9"/>
    </row>
  </sheetData>
  <mergeCells count="10">
    <mergeCell ref="A1:C1"/>
    <mergeCell ref="A2:C2"/>
    <mergeCell ref="A3:C3"/>
    <mergeCell ref="A4:A5"/>
    <mergeCell ref="B4:C4"/>
    <mergeCell ref="E9:G9"/>
    <mergeCell ref="E10:G10"/>
    <mergeCell ref="E11:G11"/>
    <mergeCell ref="E13:G13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5768-51FB-464D-93E4-8B1063D931C9}">
  <sheetPr>
    <tabColor theme="9" tint="0.39997558519241921"/>
  </sheetPr>
  <dimension ref="A1:K10"/>
  <sheetViews>
    <sheetView rightToLeft="1" workbookViewId="0">
      <selection activeCell="K9" sqref="K9"/>
    </sheetView>
  </sheetViews>
  <sheetFormatPr defaultRowHeight="14.25" x14ac:dyDescent="0.45"/>
  <cols>
    <col min="1" max="1" width="30.86328125" customWidth="1"/>
    <col min="2" max="7" width="13.59765625" style="4" customWidth="1"/>
    <col min="8" max="9" width="15.1328125" style="4" customWidth="1"/>
    <col min="10" max="11" width="13.59765625" style="4" customWidth="1"/>
  </cols>
  <sheetData>
    <row r="1" spans="1:11" ht="22.9" thickTop="1" x14ac:dyDescent="0.45">
      <c r="A1" s="57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ht="22.5" x14ac:dyDescent="0.45">
      <c r="A2" s="60" t="s">
        <v>20</v>
      </c>
      <c r="B2" s="61" t="s">
        <v>21</v>
      </c>
      <c r="C2" s="62"/>
      <c r="D2" s="61" t="s">
        <v>22</v>
      </c>
      <c r="E2" s="62"/>
      <c r="F2" s="61" t="s">
        <v>23</v>
      </c>
      <c r="G2" s="62"/>
      <c r="H2" s="61" t="s">
        <v>24</v>
      </c>
      <c r="I2" s="62"/>
      <c r="J2" s="61" t="s">
        <v>25</v>
      </c>
      <c r="K2" s="63"/>
    </row>
    <row r="3" spans="1:11" ht="22.5" x14ac:dyDescent="0.45">
      <c r="A3" s="60"/>
      <c r="B3" s="5" t="s">
        <v>26</v>
      </c>
      <c r="C3" s="5" t="s">
        <v>27</v>
      </c>
      <c r="D3" s="5" t="s">
        <v>26</v>
      </c>
      <c r="E3" s="5" t="s">
        <v>27</v>
      </c>
      <c r="F3" s="5" t="s">
        <v>26</v>
      </c>
      <c r="G3" s="5" t="s">
        <v>27</v>
      </c>
      <c r="H3" s="5" t="s">
        <v>26</v>
      </c>
      <c r="I3" s="5" t="s">
        <v>27</v>
      </c>
      <c r="J3" s="5" t="s">
        <v>26</v>
      </c>
      <c r="K3" s="6" t="s">
        <v>27</v>
      </c>
    </row>
    <row r="4" spans="1:11" ht="19.899999999999999" x14ac:dyDescent="0.45">
      <c r="A4" s="1" t="s">
        <v>29</v>
      </c>
      <c r="B4" s="2">
        <v>10</v>
      </c>
      <c r="C4" s="2">
        <v>356789200</v>
      </c>
      <c r="D4" s="2">
        <v>100</v>
      </c>
      <c r="E4" s="2">
        <v>3399875430</v>
      </c>
      <c r="F4" s="2">
        <f t="shared" ref="F4:G8" si="0">SUM(B4+D4)</f>
        <v>110</v>
      </c>
      <c r="G4" s="2">
        <f t="shared" si="0"/>
        <v>3756664630</v>
      </c>
      <c r="H4" s="2">
        <v>85</v>
      </c>
      <c r="I4" s="2">
        <v>2902877214</v>
      </c>
      <c r="J4" s="2">
        <f>SUM(F4)-H4</f>
        <v>25</v>
      </c>
      <c r="K4" s="3">
        <f>SUM(G4-I4)</f>
        <v>853787416</v>
      </c>
    </row>
    <row r="5" spans="1:11" ht="19.899999999999999" x14ac:dyDescent="0.45">
      <c r="A5" s="1" t="s">
        <v>30</v>
      </c>
      <c r="B5" s="2">
        <v>35</v>
      </c>
      <c r="C5" s="2">
        <v>853459800</v>
      </c>
      <c r="D5" s="2">
        <v>100</v>
      </c>
      <c r="E5" s="2">
        <v>2203457810</v>
      </c>
      <c r="F5" s="2">
        <f t="shared" si="0"/>
        <v>135</v>
      </c>
      <c r="G5" s="2">
        <f t="shared" si="0"/>
        <v>3056917610</v>
      </c>
      <c r="H5" s="2">
        <v>110</v>
      </c>
      <c r="I5" s="2">
        <v>2490821756</v>
      </c>
      <c r="J5" s="2">
        <f>SUM(F5)-H5</f>
        <v>25</v>
      </c>
      <c r="K5" s="3">
        <f>SUM(G5-I5)</f>
        <v>566095854</v>
      </c>
    </row>
    <row r="6" spans="1:11" ht="19.899999999999999" x14ac:dyDescent="0.45">
      <c r="A6" s="1" t="s">
        <v>31</v>
      </c>
      <c r="B6" s="2">
        <v>40</v>
      </c>
      <c r="C6" s="2">
        <v>708976780</v>
      </c>
      <c r="D6" s="2">
        <v>120</v>
      </c>
      <c r="E6" s="2">
        <v>2059879400</v>
      </c>
      <c r="F6" s="2">
        <f t="shared" si="0"/>
        <v>160</v>
      </c>
      <c r="G6" s="2">
        <f t="shared" si="0"/>
        <v>2768856180</v>
      </c>
      <c r="H6" s="2">
        <v>74</v>
      </c>
      <c r="I6" s="2">
        <v>1280595983</v>
      </c>
      <c r="J6" s="2">
        <f>SUM(F6)-H6</f>
        <v>86</v>
      </c>
      <c r="K6" s="3">
        <f>SUM(G6-I6)</f>
        <v>1488260197</v>
      </c>
    </row>
    <row r="7" spans="1:11" ht="19.899999999999999" x14ac:dyDescent="0.45">
      <c r="A7" s="1" t="s">
        <v>32</v>
      </c>
      <c r="B7" s="2">
        <v>45</v>
      </c>
      <c r="C7" s="2">
        <v>1986758900</v>
      </c>
      <c r="D7" s="2">
        <v>110</v>
      </c>
      <c r="E7" s="2">
        <v>4091245620</v>
      </c>
      <c r="F7" s="2">
        <f t="shared" si="0"/>
        <v>155</v>
      </c>
      <c r="G7" s="2">
        <f t="shared" si="0"/>
        <v>6078004520</v>
      </c>
      <c r="H7" s="2">
        <v>55</v>
      </c>
      <c r="I7" s="2">
        <v>2156711281</v>
      </c>
      <c r="J7" s="2">
        <f>SUM(F7)-H7</f>
        <v>100</v>
      </c>
      <c r="K7" s="3">
        <f>SUM(G7-I7)</f>
        <v>3921293239</v>
      </c>
    </row>
    <row r="8" spans="1:11" ht="19.899999999999999" x14ac:dyDescent="0.45">
      <c r="A8" s="1" t="s">
        <v>33</v>
      </c>
      <c r="B8" s="2">
        <v>90</v>
      </c>
      <c r="C8" s="2">
        <v>297689000</v>
      </c>
      <c r="D8" s="2">
        <v>400</v>
      </c>
      <c r="E8" s="2">
        <v>1294359800</v>
      </c>
      <c r="F8" s="2">
        <f t="shared" si="0"/>
        <v>490</v>
      </c>
      <c r="G8" s="2">
        <f t="shared" si="0"/>
        <v>1592048800</v>
      </c>
      <c r="H8" s="2">
        <v>355</v>
      </c>
      <c r="I8" s="2">
        <v>1153423110</v>
      </c>
      <c r="J8" s="2">
        <f>SUM(F8)-H8</f>
        <v>135</v>
      </c>
      <c r="K8" s="3">
        <f>SUM(G8-I8)</f>
        <v>438625690</v>
      </c>
    </row>
    <row r="9" spans="1:11" ht="20.25" thickBot="1" x14ac:dyDescent="0.5">
      <c r="A9" s="7" t="s">
        <v>28</v>
      </c>
      <c r="B9" s="8">
        <f>SUM(B4:B8)</f>
        <v>220</v>
      </c>
      <c r="C9" s="8">
        <f t="shared" ref="C9:K9" si="1">SUM(C4:C8)</f>
        <v>4203673680</v>
      </c>
      <c r="D9" s="8">
        <f t="shared" si="1"/>
        <v>830</v>
      </c>
      <c r="E9" s="8">
        <f t="shared" si="1"/>
        <v>13048818060</v>
      </c>
      <c r="F9" s="8">
        <f t="shared" si="1"/>
        <v>1050</v>
      </c>
      <c r="G9" s="8">
        <f t="shared" si="1"/>
        <v>17252491740</v>
      </c>
      <c r="H9" s="8">
        <f t="shared" si="1"/>
        <v>679</v>
      </c>
      <c r="I9" s="8">
        <f t="shared" si="1"/>
        <v>9984429344</v>
      </c>
      <c r="J9" s="8">
        <f t="shared" si="1"/>
        <v>371</v>
      </c>
      <c r="K9" s="8">
        <f t="shared" si="1"/>
        <v>7268062396</v>
      </c>
    </row>
    <row r="10" spans="1:11" ht="14.65" thickTop="1" x14ac:dyDescent="0.45"/>
  </sheetData>
  <mergeCells count="7">
    <mergeCell ref="A1:K1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A463-530E-462E-97B9-68733E1D9E1D}">
  <sheetPr>
    <tabColor rgb="FFFFC000"/>
  </sheetPr>
  <dimension ref="A1:C6"/>
  <sheetViews>
    <sheetView rightToLeft="1" workbookViewId="0">
      <selection activeCell="B5" sqref="B5"/>
    </sheetView>
  </sheetViews>
  <sheetFormatPr defaultRowHeight="14.25" x14ac:dyDescent="0.45"/>
  <cols>
    <col min="1" max="1" width="58.73046875" style="4" customWidth="1"/>
    <col min="2" max="2" width="28.73046875" style="4" customWidth="1"/>
    <col min="3" max="3" width="21.3984375" style="4" customWidth="1"/>
  </cols>
  <sheetData>
    <row r="1" spans="1:3" ht="44.75" customHeight="1" thickTop="1" x14ac:dyDescent="0.45">
      <c r="A1" s="64" t="s">
        <v>59</v>
      </c>
      <c r="B1" s="65"/>
      <c r="C1" s="66"/>
    </row>
    <row r="2" spans="1:3" ht="44.75" customHeight="1" x14ac:dyDescent="0.45">
      <c r="A2" s="28" t="s">
        <v>52</v>
      </c>
      <c r="B2" s="29" t="s">
        <v>27</v>
      </c>
      <c r="C2" s="30" t="s">
        <v>56</v>
      </c>
    </row>
    <row r="3" spans="1:3" ht="33.4" customHeight="1" x14ac:dyDescent="0.45">
      <c r="A3" s="10" t="s">
        <v>54</v>
      </c>
      <c r="B3" s="11">
        <v>85000000</v>
      </c>
      <c r="C3" s="12" t="s">
        <v>57</v>
      </c>
    </row>
    <row r="4" spans="1:3" ht="33.4" customHeight="1" x14ac:dyDescent="0.45">
      <c r="A4" s="10" t="s">
        <v>53</v>
      </c>
      <c r="B4" s="13">
        <v>-20000000</v>
      </c>
      <c r="C4" s="14" t="s">
        <v>58</v>
      </c>
    </row>
    <row r="5" spans="1:3" ht="33.4" customHeight="1" thickBot="1" x14ac:dyDescent="0.5">
      <c r="A5" s="31" t="s">
        <v>55</v>
      </c>
      <c r="B5" s="32">
        <f>SUM(B3:B4)</f>
        <v>65000000</v>
      </c>
      <c r="C5" s="33" t="s">
        <v>57</v>
      </c>
    </row>
    <row r="6" spans="1:3" ht="38.25" customHeight="1" thickTop="1" x14ac:dyDescent="0.45"/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اطلاعات اولیه</vt:lpstr>
      <vt:lpstr>ترازنامه</vt:lpstr>
      <vt:lpstr>صورت سود و زیان</vt:lpstr>
      <vt:lpstr>موجودی و گردش کالا</vt:lpstr>
      <vt:lpstr>تعدیلات سنواتی و توضیحات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ebrahim sadraei</dc:creator>
  <cp:lastModifiedBy>ebrahim sadraei</cp:lastModifiedBy>
  <dcterms:created xsi:type="dcterms:W3CDTF">2020-07-07T06:23:22Z</dcterms:created>
  <dcterms:modified xsi:type="dcterms:W3CDTF">2020-07-10T04:30:03Z</dcterms:modified>
</cp:coreProperties>
</file>